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iszczak\Desktop\Włóczykij Łódź\"/>
    </mc:Choice>
  </mc:AlternateContent>
  <xr:revisionPtr revIDLastSave="0" documentId="13_ncr:1_{ECE7DE96-45D3-4716-8890-17080B1A4622}" xr6:coauthVersionLast="46" xr6:coauthVersionMax="47" xr10:uidLastSave="{00000000-0000-0000-0000-000000000000}"/>
  <bookViews>
    <workbookView xWindow="-28920" yWindow="-120" windowWidth="29040" windowHeight="15840" xr2:uid="{19A17302-2D5F-4620-ADBE-B55ECAF0CB6F}"/>
  </bookViews>
  <sheets>
    <sheet name="Formularz zgłoszen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1" i="1" l="1"/>
  <c r="X32" i="1"/>
  <c r="X18" i="1"/>
  <c r="U20" i="1"/>
  <c r="T20" i="1"/>
  <c r="X43" i="1"/>
  <c r="Y43" i="1"/>
  <c r="Y41" i="1"/>
  <c r="X41" i="1"/>
  <c r="W41" i="1"/>
  <c r="Y40" i="1"/>
  <c r="X40" i="1"/>
  <c r="W40" i="1"/>
  <c r="W42" i="1"/>
  <c r="X42" i="1"/>
  <c r="Y42" i="1"/>
  <c r="Y39" i="1"/>
  <c r="X39" i="1"/>
  <c r="W39" i="1"/>
  <c r="V41" i="1"/>
  <c r="V40" i="1"/>
  <c r="V42" i="1"/>
  <c r="V39" i="1"/>
  <c r="U40" i="1"/>
  <c r="U41" i="1"/>
  <c r="U42" i="1"/>
  <c r="U39" i="1"/>
  <c r="C45" i="1"/>
  <c r="Z39" i="1" s="1"/>
  <c r="Z43" i="1" s="1"/>
  <c r="AA18" i="1"/>
  <c r="Z18" i="1"/>
  <c r="Y18" i="1"/>
  <c r="Z29" i="1"/>
  <c r="Z30" i="1"/>
  <c r="Z31" i="1"/>
  <c r="Z32" i="1"/>
  <c r="Z28" i="1"/>
  <c r="U52" i="1"/>
  <c r="T52" i="1"/>
  <c r="S54" i="1" s="1"/>
  <c r="T26" i="1"/>
  <c r="E34" i="1" s="1"/>
  <c r="X29" i="1" l="1"/>
  <c r="X28" i="1"/>
  <c r="X30" i="1"/>
  <c r="T34" i="1"/>
  <c r="Y23" i="1"/>
  <c r="Y24" i="1"/>
  <c r="W43" i="1"/>
  <c r="V43" i="1"/>
  <c r="U43" i="1"/>
  <c r="Z35" i="1"/>
  <c r="W52" i="1" s="1"/>
  <c r="T54" i="1" s="1"/>
  <c r="S56" i="1" s="1"/>
  <c r="T59" i="1" s="1"/>
  <c r="F52" i="1" s="1"/>
  <c r="T31" i="1"/>
  <c r="S43" i="1" l="1"/>
  <c r="T33" i="1"/>
  <c r="T35" i="1" l="1"/>
  <c r="E32" i="1" s="1"/>
  <c r="C5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Piotrek</author>
  </authors>
  <commentList>
    <comment ref="G24" authorId="0" shapeId="0" xr:uid="{A22D73DC-4CB1-4419-B034-11195C24E6D3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Jeżeli dana osoba startuje w klasyfikacji prób SZ imprezy należy wstawić X w pole obok "Start SZ".
W próbach SZ może startować zarówno kierowca jak i pilot. Każdy członek załogi może być klasyfikowany w wynikach prób SZ.
Należy wstawić X w żółte pole przy "Klasyfikacjia" wyłącznie dla tej osoby, której wynik w próbie SZ ma być liczony w klasyfikacji całej imprezy (wyłącznie jeden członek załogi)</t>
        </r>
      </text>
    </comment>
    <comment ref="M27" authorId="0" shapeId="0" xr:uid="{F0141DE0-A2B9-4DD0-8839-143FCE3623B4}">
      <text>
        <r>
          <rPr>
            <b/>
            <sz val="9"/>
            <color indexed="81"/>
            <rFont val="Tahoma"/>
            <family val="2"/>
            <charset val="238"/>
          </rPr>
          <t>Piotrek:</t>
        </r>
        <r>
          <rPr>
            <sz val="9"/>
            <color indexed="81"/>
            <rFont val="Tahoma"/>
            <family val="2"/>
            <charset val="238"/>
          </rPr>
          <t xml:space="preserve">
Przy każdej osobie towarzyszącej znajduje się żółte pole, w które należy wstawić X, jeżeli osoba nie ukończyła 12 roku życia.
W przeciwnym wypadku pole pozostaje puste.</t>
        </r>
      </text>
    </comment>
  </commentList>
</comments>
</file>

<file path=xl/sharedStrings.xml><?xml version="1.0" encoding="utf-8"?>
<sst xmlns="http://schemas.openxmlformats.org/spreadsheetml/2006/main" count="129" uniqueCount="92">
  <si>
    <t>Imię</t>
  </si>
  <si>
    <t>Nazwisko</t>
  </si>
  <si>
    <t>Przynależność klubowa</t>
  </si>
  <si>
    <t>Okręg</t>
  </si>
  <si>
    <t>e-mail</t>
  </si>
  <si>
    <t>telefon kontaktowy</t>
  </si>
  <si>
    <t>Start w SZ / do klasyfikacji imprezy</t>
  </si>
  <si>
    <t>TAK</t>
  </si>
  <si>
    <t>NIE</t>
  </si>
  <si>
    <t>Start SZ</t>
  </si>
  <si>
    <t>Klasyfikacja</t>
  </si>
  <si>
    <t>KIEROWCA</t>
  </si>
  <si>
    <t>PILOT</t>
  </si>
  <si>
    <t>ZAŁOGA</t>
  </si>
  <si>
    <t>SAMOCHÓD</t>
  </si>
  <si>
    <t>Marka</t>
  </si>
  <si>
    <t>Model</t>
  </si>
  <si>
    <t>Nr. Rej.</t>
  </si>
  <si>
    <t>OSOBY TOWARZYSZĄCE</t>
  </si>
  <si>
    <t>czy poniżej 12 lat?</t>
  </si>
  <si>
    <t>wiek</t>
  </si>
  <si>
    <t>WPISOWE</t>
  </si>
  <si>
    <t>KWOTA:</t>
  </si>
  <si>
    <t>TERMIN ZGŁOSZEŃ:</t>
  </si>
  <si>
    <t>Pierwszy termin</t>
  </si>
  <si>
    <t>Drugi termin</t>
  </si>
  <si>
    <t>żółte pola należy wypełniać znakiem "X"
w przypadku wątpliwości pomoc znajduje się w komentarzach do pól (czerwony trójkącik w narożniku komórki)</t>
  </si>
  <si>
    <t>ZWIERZAKI W ZAŁODZE</t>
  </si>
  <si>
    <t>inne</t>
  </si>
  <si>
    <t>DANE DO PRZELEWU</t>
  </si>
  <si>
    <t>Bank: mBank</t>
  </si>
  <si>
    <t>nr. Rachunku bankowego: 30 1140 2004 0000 3702 7871 1423</t>
  </si>
  <si>
    <t>Przelew bankowy należy zrobić na konto Automobilklub Królewski, zaś potwierdzenie przelewu załączyć do zgłoszenia</t>
  </si>
  <si>
    <t>Tytuł przelewu</t>
  </si>
  <si>
    <t>PODPISY ZAŁOGI</t>
  </si>
  <si>
    <t xml:space="preserve">Wyrażam zgodę na przetwarzanie moich danych osobowych zawartych w powyższym formularzu w celu przygotowania i przeprowadzania imprezy.   </t>
  </si>
  <si>
    <t>Wyrażam zgodę</t>
  </si>
  <si>
    <t xml:space="preserve">Wyrażam zgodę na publikację zdjęć z moim udziałem z imprezy w której uczestniczę na stronie internetowej i profilach społecznościowych Automobilklubu Królewski i Polskiego Związku Motorowego. </t>
  </si>
  <si>
    <t>Wyrażam zgodę na publikację zgłoszonych przeze mnie danych osobowych w materiałach informacyjnych z imprezy w której uczestniczę, na stronie internetowej i profilach społecznościowych Automobilklubu Królewski i Polskiego Związku Motorowego.</t>
  </si>
  <si>
    <t>Wyrażam zgodę na otrzymywanie informacji drogą mailową/SMS na podany adres mailowy lub nr. telefonu informacji o imprezach organizowanych przez Automobilklub Królewski oraz przez Główną Komisję Sportów Popularnych i Turystyki PZM, a także otrzymywanie ankiet dotyczących odbytych imprez.</t>
  </si>
  <si>
    <t>Zgoda wymienione w pkt 1, 2 i 3 muszą być zaakceptowane żeby brać udział w niniejszej imprezie. Niewyrażenie w/w zgód uniemożliwia udział w imprezie ze względu na to, że jednym z celów jej zorganizowania jest promowanie sportów motorowych, także poprzez akcję reklamową wykorzystującą materiały zdjęciowe z imprezy i informacje o jej uczestnikach.
Zgoda na warunki pkt 4 zezwala organizatorowi imprezy oraz GKSPiT PZM na przesyłanie drogą mailową lub SMS’ową powiadomień o zbliżających się imprezach organizowanych przez Automobilklub Królewski oraz GKSPiT PZM, a także przeprowadzanie anonimowych ankiet których celem jest ocena przez uczestnika imprezy w której brał udział oraz zbieranie informacji służących doskonaleniu organizacji imprez.</t>
  </si>
  <si>
    <t>OŚWIADCZENIA ODNOŚNIE PRZTWARZANIA DANYCH OSOBOWYCH
(proszę wstawić X we właściwe pola)</t>
  </si>
  <si>
    <t>Data wypełniania zgłoszenia</t>
  </si>
  <si>
    <t>Termin 1</t>
  </si>
  <si>
    <t>Termin 2</t>
  </si>
  <si>
    <t>TERMINY ZGŁOSZEŃ</t>
  </si>
  <si>
    <t>1 termin</t>
  </si>
  <si>
    <t>2 termin</t>
  </si>
  <si>
    <t>KIEROWCA/PILOT</t>
  </si>
  <si>
    <t>ŁĄCZNIE</t>
  </si>
  <si>
    <t>SUMA</t>
  </si>
  <si>
    <t>OSOBY TOW:</t>
  </si>
  <si>
    <t>Wpisowe załoga</t>
  </si>
  <si>
    <t>ilość osób tow.</t>
  </si>
  <si>
    <t>plus</t>
  </si>
  <si>
    <t>osoby towarzyszące</t>
  </si>
  <si>
    <t>Tekst wpisowe:</t>
  </si>
  <si>
    <t>Kwota</t>
  </si>
  <si>
    <t>WŁÓCZYKIJK 2021</t>
  </si>
  <si>
    <t>9 i 10 runda Królewskiego Pucharu Turystycznego</t>
  </si>
  <si>
    <t>W obu terminach osoby towarzyszące</t>
  </si>
  <si>
    <t>FORMULARZ ZGŁOSZENIA ZAŁOGI</t>
  </si>
  <si>
    <t>Łódź, 19-20.11.2021</t>
  </si>
  <si>
    <t>10.11.2021 godz. 23:59</t>
  </si>
  <si>
    <t>W przypadku zgłoszenia w drugim terminie nie gwarantujemy dostępności miejsc noclegowych.</t>
  </si>
  <si>
    <t>NOCLEGI I WYŻYWIENIE</t>
  </si>
  <si>
    <t>Proszę zaznaczyć "X" wybrane świadczenia</t>
  </si>
  <si>
    <t>obiad piątek</t>
  </si>
  <si>
    <t>śniadanie</t>
  </si>
  <si>
    <t>obiad niedziela</t>
  </si>
  <si>
    <t>nocleg (pt/sob)</t>
  </si>
  <si>
    <t>Kierowca</t>
  </si>
  <si>
    <t>Pilot</t>
  </si>
  <si>
    <t>Os. Towarzysząca 1</t>
  </si>
  <si>
    <t>Os. Towarzysząca 2</t>
  </si>
  <si>
    <t>Os. Towarzysząca 3</t>
  </si>
  <si>
    <t>pies</t>
  </si>
  <si>
    <t>17.11.2021 godz. 16:00</t>
  </si>
  <si>
    <t>załoga</t>
  </si>
  <si>
    <t>WPISOWE ZE ŚWIADCZENIAMI</t>
  </si>
  <si>
    <t>kierowca</t>
  </si>
  <si>
    <t>pilot</t>
  </si>
  <si>
    <t>os.tow.1</t>
  </si>
  <si>
    <t>os.tow.2</t>
  </si>
  <si>
    <t>os.tow.3</t>
  </si>
  <si>
    <t>Świadczenia</t>
  </si>
  <si>
    <r>
      <rPr>
        <b/>
        <i/>
        <sz val="10"/>
        <color theme="1"/>
        <rFont val="Calibri"/>
        <family val="2"/>
        <charset val="238"/>
        <scheme val="minor"/>
      </rPr>
      <t>Koszt świadczeń:</t>
    </r>
    <r>
      <rPr>
        <i/>
        <sz val="10"/>
        <color theme="1"/>
        <rFont val="Calibri"/>
        <family val="2"/>
        <charset val="238"/>
        <scheme val="minor"/>
      </rPr>
      <t xml:space="preserve">
obiad (piątek, sobota) - 30 PLN / osoba za obiad; śniadanie (sobota) - 25 PLN / osoba; nocleg (piątek/sobota) - 70 PLN / osoba; pies - 15 PLN / zwierzak</t>
    </r>
  </si>
  <si>
    <t>6 i 7 runda Turystycznych Motorowych Mistrzostw Polski</t>
  </si>
  <si>
    <t>6 runda TMMP</t>
  </si>
  <si>
    <t>7 runda TMMP</t>
  </si>
  <si>
    <t>za os tow</t>
  </si>
  <si>
    <t>Opłaty startowe  - za rundę (kwota automatycznie wyliczona znajduje się w niebieskim polu "KWOTA"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</si>
</sst>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2"/>
      <color theme="1"/>
      <name val="Calibri"/>
      <family val="2"/>
      <charset val="238"/>
      <scheme val="minor"/>
    </font>
    <font>
      <b/>
      <i/>
      <sz val="16"/>
      <color rgb="FFFF0000"/>
      <name val="Arial Black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2"/>
      <color theme="4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mediumDashed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0" xfId="0" applyFill="1" applyBorder="1"/>
    <xf numFmtId="0" fontId="0" fillId="3" borderId="10" xfId="0" applyFill="1" applyBorder="1"/>
    <xf numFmtId="0" fontId="0" fillId="3" borderId="11" xfId="0" applyFill="1" applyBorder="1"/>
    <xf numFmtId="0" fontId="4" fillId="3" borderId="11" xfId="0" applyFont="1" applyFill="1" applyBorder="1" applyAlignment="1">
      <alignment horizontal="center" vertical="center"/>
    </xf>
    <xf numFmtId="0" fontId="0" fillId="3" borderId="12" xfId="0" applyFill="1" applyBorder="1"/>
    <xf numFmtId="0" fontId="0" fillId="3" borderId="8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15" fillId="6" borderId="0" xfId="0" applyFont="1" applyFill="1" applyBorder="1" applyAlignment="1"/>
    <xf numFmtId="0" fontId="17" fillId="4" borderId="1" xfId="0" applyFont="1" applyFill="1" applyBorder="1"/>
    <xf numFmtId="0" fontId="16" fillId="5" borderId="0" xfId="0" applyFont="1" applyFill="1"/>
    <xf numFmtId="0" fontId="16" fillId="5" borderId="0" xfId="0" applyFont="1" applyFill="1" applyAlignment="1">
      <alignment horizontal="center" vertical="center"/>
    </xf>
    <xf numFmtId="0" fontId="0" fillId="5" borderId="0" xfId="0" applyFill="1"/>
    <xf numFmtId="0" fontId="4" fillId="5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3" borderId="0" xfId="0" applyFill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Border="1"/>
    <xf numFmtId="0" fontId="0" fillId="5" borderId="11" xfId="0" applyFill="1" applyBorder="1"/>
    <xf numFmtId="0" fontId="4" fillId="5" borderId="11" xfId="0" applyFont="1" applyFill="1" applyBorder="1" applyAlignment="1">
      <alignment horizontal="center" vertical="center"/>
    </xf>
    <xf numFmtId="0" fontId="0" fillId="3" borderId="8" xfId="0" applyFill="1" applyBorder="1" applyAlignment="1"/>
    <xf numFmtId="0" fontId="4" fillId="9" borderId="0" xfId="0" applyFont="1" applyFill="1" applyAlignment="1">
      <alignment horizontal="center" vertical="center"/>
    </xf>
    <xf numFmtId="0" fontId="0" fillId="9" borderId="6" xfId="0" applyFill="1" applyBorder="1"/>
    <xf numFmtId="0" fontId="4" fillId="9" borderId="6" xfId="0" applyFont="1" applyFill="1" applyBorder="1" applyAlignment="1">
      <alignment horizontal="center" vertical="center"/>
    </xf>
    <xf numFmtId="0" fontId="0" fillId="9" borderId="11" xfId="0" applyFill="1" applyBorder="1"/>
    <xf numFmtId="0" fontId="4" fillId="9" borderId="11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2" fillId="5" borderId="7" xfId="0" applyFont="1" applyFill="1" applyBorder="1" applyAlignment="1"/>
    <xf numFmtId="0" fontId="2" fillId="5" borderId="9" xfId="0" applyFont="1" applyFill="1" applyBorder="1" applyAlignment="1"/>
    <xf numFmtId="0" fontId="2" fillId="5" borderId="8" xfId="0" applyFont="1" applyFill="1" applyBorder="1" applyAlignment="1"/>
    <xf numFmtId="0" fontId="2" fillId="5" borderId="0" xfId="0" applyFont="1" applyFill="1" applyBorder="1" applyAlignment="1"/>
    <xf numFmtId="0" fontId="8" fillId="5" borderId="0" xfId="0" applyFont="1" applyFill="1" applyBorder="1" applyAlignment="1">
      <alignment horizontal="right"/>
    </xf>
    <xf numFmtId="0" fontId="2" fillId="5" borderId="10" xfId="0" applyFont="1" applyFill="1" applyBorder="1" applyAlignment="1"/>
    <xf numFmtId="0" fontId="2" fillId="5" borderId="11" xfId="0" applyFont="1" applyFill="1" applyBorder="1" applyAlignment="1"/>
    <xf numFmtId="0" fontId="2" fillId="5" borderId="12" xfId="0" applyFont="1" applyFill="1" applyBorder="1" applyAlignment="1"/>
    <xf numFmtId="0" fontId="3" fillId="4" borderId="1" xfId="0" applyFont="1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protection locked="0"/>
    </xf>
    <xf numFmtId="0" fontId="0" fillId="9" borderId="18" xfId="0" applyFill="1" applyBorder="1"/>
    <xf numFmtId="0" fontId="0" fillId="9" borderId="14" xfId="0" applyFill="1" applyBorder="1"/>
    <xf numFmtId="0" fontId="0" fillId="9" borderId="20" xfId="0" applyFill="1" applyBorder="1"/>
    <xf numFmtId="0" fontId="0" fillId="9" borderId="16" xfId="0" applyFill="1" applyBorder="1"/>
    <xf numFmtId="22" fontId="0" fillId="0" borderId="1" xfId="0" applyNumberFormat="1" applyBorder="1"/>
    <xf numFmtId="44" fontId="0" fillId="0" borderId="0" xfId="0" applyNumberFormat="1"/>
    <xf numFmtId="44" fontId="0" fillId="0" borderId="0" xfId="0" applyNumberFormat="1" applyAlignment="1">
      <alignment vertical="center"/>
    </xf>
    <xf numFmtId="44" fontId="0" fillId="0" borderId="0" xfId="1" applyFont="1"/>
    <xf numFmtId="0" fontId="21" fillId="9" borderId="0" xfId="0" applyFont="1" applyFill="1" applyAlignment="1"/>
    <xf numFmtId="0" fontId="21" fillId="9" borderId="0" xfId="0" applyFont="1" applyFill="1" applyAlignment="1">
      <alignment horizontal="center"/>
    </xf>
    <xf numFmtId="0" fontId="10" fillId="4" borderId="29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5" fillId="6" borderId="8" xfId="0" applyFont="1" applyFill="1" applyBorder="1" applyAlignment="1"/>
    <xf numFmtId="0" fontId="4" fillId="3" borderId="0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5" borderId="33" xfId="0" applyFill="1" applyBorder="1"/>
    <xf numFmtId="0" fontId="0" fillId="5" borderId="35" xfId="0" applyFill="1" applyBorder="1"/>
    <xf numFmtId="0" fontId="0" fillId="5" borderId="40" xfId="0" applyFill="1" applyBorder="1"/>
    <xf numFmtId="0" fontId="0" fillId="4" borderId="32" xfId="0" applyFill="1" applyBorder="1" applyAlignment="1" applyProtection="1">
      <alignment vertical="center"/>
      <protection locked="0"/>
    </xf>
    <xf numFmtId="0" fontId="0" fillId="4" borderId="34" xfId="0" applyFill="1" applyBorder="1" applyAlignment="1" applyProtection="1">
      <alignment vertical="center"/>
      <protection locked="0"/>
    </xf>
    <xf numFmtId="0" fontId="0" fillId="4" borderId="39" xfId="0" applyFill="1" applyBorder="1" applyAlignment="1" applyProtection="1">
      <alignment horizontal="center" vertical="center"/>
      <protection locked="0"/>
    </xf>
    <xf numFmtId="0" fontId="23" fillId="4" borderId="32" xfId="0" applyFont="1" applyFill="1" applyBorder="1" applyAlignment="1" applyProtection="1">
      <alignment vertical="center"/>
      <protection locked="0"/>
    </xf>
    <xf numFmtId="0" fontId="23" fillId="4" borderId="34" xfId="0" applyFont="1" applyFill="1" applyBorder="1" applyAlignment="1" applyProtection="1">
      <alignment vertical="center"/>
      <protection locked="0"/>
    </xf>
    <xf numFmtId="0" fontId="0" fillId="3" borderId="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10" fillId="3" borderId="0" xfId="0" applyFont="1" applyFill="1" applyBorder="1" applyAlignment="1">
      <alignment horizontal="right" vertical="center" wrapText="1"/>
    </xf>
    <xf numFmtId="0" fontId="10" fillId="3" borderId="0" xfId="0" applyFont="1" applyFill="1" applyBorder="1" applyAlignment="1">
      <alignment horizontal="right" vertical="center"/>
    </xf>
    <xf numFmtId="0" fontId="22" fillId="0" borderId="17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23" fillId="4" borderId="36" xfId="0" applyFont="1" applyFill="1" applyBorder="1" applyAlignment="1" applyProtection="1">
      <alignment horizontal="center" vertical="center"/>
      <protection locked="0"/>
    </xf>
    <xf numFmtId="0" fontId="23" fillId="4" borderId="23" xfId="0" applyFont="1" applyFill="1" applyBorder="1" applyAlignment="1" applyProtection="1">
      <alignment horizontal="center" vertical="center"/>
      <protection locked="0"/>
    </xf>
    <xf numFmtId="0" fontId="23" fillId="4" borderId="37" xfId="0" applyFont="1" applyFill="1" applyBorder="1" applyAlignment="1" applyProtection="1">
      <alignment horizontal="center" vertical="center"/>
      <protection locked="0"/>
    </xf>
    <xf numFmtId="0" fontId="23" fillId="4" borderId="38" xfId="0" applyFont="1" applyFill="1" applyBorder="1" applyAlignment="1" applyProtection="1">
      <alignment horizontal="center" vertical="center"/>
      <protection locked="0"/>
    </xf>
    <xf numFmtId="0" fontId="3" fillId="5" borderId="30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3" fillId="5" borderId="28" xfId="0" applyFont="1" applyFill="1" applyBorder="1" applyAlignment="1">
      <alignment horizontal="center"/>
    </xf>
    <xf numFmtId="0" fontId="28" fillId="4" borderId="36" xfId="0" applyFont="1" applyFill="1" applyBorder="1" applyAlignment="1" applyProtection="1">
      <alignment horizontal="center" vertical="center"/>
      <protection locked="0"/>
    </xf>
    <xf numFmtId="0" fontId="28" fillId="4" borderId="23" xfId="0" applyFont="1" applyFill="1" applyBorder="1" applyAlignment="1" applyProtection="1">
      <alignment horizontal="center" vertical="center"/>
      <protection locked="0"/>
    </xf>
    <xf numFmtId="0" fontId="28" fillId="4" borderId="37" xfId="0" applyFont="1" applyFill="1" applyBorder="1" applyAlignment="1" applyProtection="1">
      <alignment horizontal="center" vertical="center"/>
      <protection locked="0"/>
    </xf>
    <xf numFmtId="0" fontId="28" fillId="4" borderId="38" xfId="0" applyFon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24" fillId="5" borderId="0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25" fillId="3" borderId="2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5" borderId="8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left" wrapText="1"/>
    </xf>
    <xf numFmtId="0" fontId="8" fillId="5" borderId="0" xfId="0" applyFont="1" applyFill="1" applyBorder="1" applyAlignment="1">
      <alignment horizontal="right"/>
    </xf>
    <xf numFmtId="0" fontId="23" fillId="5" borderId="0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/>
    </xf>
    <xf numFmtId="44" fontId="0" fillId="5" borderId="1" xfId="0" applyNumberFormat="1" applyFill="1" applyBorder="1" applyAlignment="1">
      <alignment horizontal="center"/>
    </xf>
    <xf numFmtId="0" fontId="7" fillId="6" borderId="17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27" xfId="0" applyFill="1" applyBorder="1" applyAlignment="1" applyProtection="1">
      <alignment horizontal="center"/>
      <protection locked="0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23" fillId="5" borderId="6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25" xfId="0" applyFill="1" applyBorder="1" applyAlignment="1" applyProtection="1">
      <alignment horizontal="center"/>
      <protection locked="0"/>
    </xf>
    <xf numFmtId="0" fontId="22" fillId="0" borderId="1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0" fillId="3" borderId="0" xfId="0" applyFill="1" applyBorder="1" applyAlignment="1">
      <alignment horizontal="left"/>
    </xf>
    <xf numFmtId="0" fontId="18" fillId="6" borderId="10" xfId="0" applyFont="1" applyFill="1" applyBorder="1" applyAlignment="1">
      <alignment horizontal="right"/>
    </xf>
    <xf numFmtId="0" fontId="18" fillId="6" borderId="11" xfId="0" applyFont="1" applyFill="1" applyBorder="1" applyAlignment="1">
      <alignment horizontal="right"/>
    </xf>
    <xf numFmtId="44" fontId="16" fillId="6" borderId="11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44" fontId="26" fillId="7" borderId="1" xfId="0" applyNumberFormat="1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7" fillId="6" borderId="0" xfId="0" applyFont="1" applyFill="1" applyBorder="1" applyAlignment="1">
      <alignment horizontal="center" vertical="center" wrapText="1"/>
    </xf>
    <xf numFmtId="0" fontId="27" fillId="6" borderId="9" xfId="0" applyFont="1" applyFill="1" applyBorder="1" applyAlignment="1">
      <alignment horizontal="center" vertical="center" wrapText="1"/>
    </xf>
    <xf numFmtId="0" fontId="27" fillId="6" borderId="11" xfId="0" applyFont="1" applyFill="1" applyBorder="1" applyAlignment="1">
      <alignment horizontal="center" vertical="center" wrapText="1"/>
    </xf>
    <xf numFmtId="0" fontId="27" fillId="6" borderId="12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/>
    </xf>
    <xf numFmtId="0" fontId="16" fillId="5" borderId="19" xfId="0" applyFont="1" applyFill="1" applyBorder="1" applyAlignment="1">
      <alignment horizontal="center"/>
    </xf>
    <xf numFmtId="0" fontId="16" fillId="5" borderId="20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0" fontId="16" fillId="5" borderId="15" xfId="0" applyFont="1" applyFill="1" applyBorder="1" applyAlignment="1">
      <alignment horizontal="center"/>
    </xf>
    <xf numFmtId="0" fontId="16" fillId="5" borderId="1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left" wrapText="1"/>
    </xf>
    <xf numFmtId="0" fontId="20" fillId="5" borderId="0" xfId="0" applyFont="1" applyFill="1" applyAlignment="1">
      <alignment horizontal="left" wrapText="1"/>
    </xf>
    <xf numFmtId="0" fontId="13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horizontal="left" vertical="center"/>
    </xf>
    <xf numFmtId="0" fontId="16" fillId="6" borderId="0" xfId="0" applyFont="1" applyFill="1" applyBorder="1" applyAlignment="1" applyProtection="1">
      <alignment horizontal="left" vertical="center"/>
      <protection hidden="1"/>
    </xf>
    <xf numFmtId="0" fontId="10" fillId="9" borderId="0" xfId="0" applyFont="1" applyFill="1" applyAlignment="1">
      <alignment horizontal="left"/>
    </xf>
    <xf numFmtId="44" fontId="16" fillId="6" borderId="0" xfId="1" applyFont="1" applyFill="1" applyBorder="1" applyAlignment="1">
      <alignment horizontal="center" vertical="center" wrapText="1"/>
    </xf>
    <xf numFmtId="22" fontId="16" fillId="6" borderId="0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170447</xdr:colOff>
      <xdr:row>0</xdr:row>
      <xdr:rowOff>50132</xdr:rowOff>
    </xdr:from>
    <xdr:to>
      <xdr:col>3</xdr:col>
      <xdr:colOff>404062</xdr:colOff>
      <xdr:row>4</xdr:row>
      <xdr:rowOff>10556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CE4C28E-9563-4F96-9EE2-DFDF35EF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47" y="50132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13</xdr:col>
      <xdr:colOff>521368</xdr:colOff>
      <xdr:row>0</xdr:row>
      <xdr:rowOff>30079</xdr:rowOff>
    </xdr:from>
    <xdr:to>
      <xdr:col>14</xdr:col>
      <xdr:colOff>179136</xdr:colOff>
      <xdr:row>3</xdr:row>
      <xdr:rowOff>145382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E00801-314D-4AA7-9FE9-7622022BC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0289" y="30079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409575</xdr:colOff>
      <xdr:row>0</xdr:row>
      <xdr:rowOff>76201</xdr:rowOff>
    </xdr:from>
    <xdr:to>
      <xdr:col>5</xdr:col>
      <xdr:colOff>219075</xdr:colOff>
      <xdr:row>4</xdr:row>
      <xdr:rowOff>196102</xdr:rowOff>
    </xdr:to>
    <xdr:sp macro="" textlink="">
      <xdr:nvSpPr>
        <xdr:cNvPr id="4" name="Prostokąt: zaokrąglone rogi 3">
          <a:extLst>
            <a:ext uri="{FF2B5EF4-FFF2-40B4-BE49-F238E27FC236}">
              <a16:creationId xmlns:a16="http://schemas.microsoft.com/office/drawing/2014/main" id="{CAAC1C87-5C14-4A36-9553-E3C5A10D256F}"/>
            </a:ext>
          </a:extLst>
        </xdr:cNvPr>
        <xdr:cNvSpPr/>
      </xdr:nvSpPr>
      <xdr:spPr>
        <a:xfrm>
          <a:off x="1081928" y="76201"/>
          <a:ext cx="1294279" cy="1053725"/>
        </a:xfrm>
        <a:prstGeom prst="roundRect">
          <a:avLst/>
        </a:prstGeom>
        <a:effectLst>
          <a:innerShdw blurRad="63500" dist="50800" dir="13500000">
            <a:prstClr val="black">
              <a:alpha val="50000"/>
            </a:prstClr>
          </a:innerShdw>
        </a:effectLst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r>
            <a:rPr lang="pl-PL" sz="1100" b="1"/>
            <a:t>NR.</a:t>
          </a:r>
          <a:r>
            <a:rPr lang="pl-PL" sz="1100" b="1" baseline="0"/>
            <a:t> STARTOWY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4AE6-B060-491B-B34A-5828FF9FA6A2}">
  <sheetPr>
    <pageSetUpPr fitToPage="1"/>
  </sheetPr>
  <dimension ref="A1:AA80"/>
  <sheetViews>
    <sheetView tabSelected="1" topLeftCell="B1" zoomScale="102" zoomScaleNormal="100" workbookViewId="0">
      <selection activeCell="I28" sqref="I28:L30"/>
    </sheetView>
  </sheetViews>
  <sheetFormatPr defaultColWidth="0" defaultRowHeight="15" zeroHeight="1" x14ac:dyDescent="0.25"/>
  <cols>
    <col min="1" max="1" width="3" customWidth="1"/>
    <col min="2" max="2" width="2.85546875" customWidth="1"/>
    <col min="3" max="3" width="4.28515625" customWidth="1"/>
    <col min="4" max="4" width="17.85546875" customWidth="1"/>
    <col min="5" max="5" width="4.28515625" customWidth="1"/>
    <col min="6" max="6" width="17.85546875" customWidth="1"/>
    <col min="7" max="7" width="4.28515625" style="4" customWidth="1"/>
    <col min="8" max="8" width="2.85546875" style="4" customWidth="1"/>
    <col min="9" max="9" width="20" style="2" customWidth="1"/>
    <col min="10" max="10" width="4.28515625" style="5" customWidth="1"/>
    <col min="11" max="11" width="4.28515625" customWidth="1"/>
    <col min="12" max="12" width="17.85546875" customWidth="1"/>
    <col min="13" max="13" width="4.28515625" customWidth="1"/>
    <col min="14" max="14" width="17.85546875" customWidth="1"/>
    <col min="15" max="16" width="2.85546875" customWidth="1"/>
    <col min="17" max="18" width="9.140625" hidden="1"/>
    <col min="19" max="19" width="26.42578125" hidden="1"/>
    <col min="20" max="20" width="15.28515625" hidden="1"/>
    <col min="21" max="21" width="11.7109375" hidden="1"/>
    <col min="22" max="23" width="9.140625" hidden="1"/>
    <col min="24" max="24" width="8.7109375" hidden="1"/>
    <col min="25" max="25" width="9.85546875" hidden="1"/>
    <col min="26" max="16384" width="9.140625" hidden="1"/>
  </cols>
  <sheetData>
    <row r="1" spans="1:27" ht="28.5" x14ac:dyDescent="0.45">
      <c r="A1" s="27"/>
      <c r="B1" s="167" t="s">
        <v>58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27"/>
    </row>
    <row r="2" spans="1:27" x14ac:dyDescent="0.25">
      <c r="A2" s="27"/>
      <c r="B2" s="168" t="s">
        <v>87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27"/>
    </row>
    <row r="3" spans="1:27" x14ac:dyDescent="0.25">
      <c r="A3" s="27"/>
      <c r="B3" s="168" t="s">
        <v>59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27"/>
    </row>
    <row r="4" spans="1:27" ht="15.75" thickBot="1" x14ac:dyDescent="0.3">
      <c r="A4" s="27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27"/>
    </row>
    <row r="5" spans="1:27" ht="16.5" thickBot="1" x14ac:dyDescent="0.3">
      <c r="A5" s="27"/>
      <c r="B5" s="26"/>
      <c r="C5" s="26"/>
      <c r="D5" s="26"/>
      <c r="E5" s="26"/>
      <c r="F5" s="26"/>
      <c r="G5" s="67"/>
      <c r="H5" s="176" t="s">
        <v>88</v>
      </c>
      <c r="I5" s="176"/>
      <c r="J5" s="67"/>
      <c r="K5" s="176" t="s">
        <v>89</v>
      </c>
      <c r="L5" s="176"/>
      <c r="M5" s="65" t="s">
        <v>62</v>
      </c>
      <c r="N5" s="66"/>
      <c r="O5" s="66"/>
      <c r="P5" s="27"/>
    </row>
    <row r="6" spans="1:27" ht="25.5" thickBot="1" x14ac:dyDescent="0.55000000000000004">
      <c r="A6" s="27"/>
      <c r="B6" s="169" t="s">
        <v>61</v>
      </c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27"/>
    </row>
    <row r="7" spans="1:27" ht="21" customHeight="1" x14ac:dyDescent="0.25">
      <c r="A7" s="27"/>
      <c r="B7" s="170" t="s">
        <v>91</v>
      </c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2"/>
      <c r="P7" s="27"/>
    </row>
    <row r="8" spans="1:27" ht="15" customHeight="1" x14ac:dyDescent="0.25">
      <c r="A8" s="27"/>
      <c r="B8" s="173" t="s">
        <v>24</v>
      </c>
      <c r="C8" s="174"/>
      <c r="D8" s="174"/>
      <c r="E8" s="178" t="s">
        <v>63</v>
      </c>
      <c r="F8" s="178"/>
      <c r="G8" s="19"/>
      <c r="H8" s="175" t="s">
        <v>78</v>
      </c>
      <c r="I8" s="175"/>
      <c r="J8" s="177">
        <v>50</v>
      </c>
      <c r="K8" s="177"/>
      <c r="L8" s="151" t="s">
        <v>64</v>
      </c>
      <c r="M8" s="151"/>
      <c r="N8" s="151"/>
      <c r="O8" s="152"/>
      <c r="P8" s="27"/>
    </row>
    <row r="9" spans="1:27" ht="7.5" customHeight="1" x14ac:dyDescent="0.25">
      <c r="A9" s="27"/>
      <c r="B9" s="69"/>
      <c r="C9" s="20"/>
      <c r="D9" s="20"/>
      <c r="E9" s="20"/>
      <c r="F9" s="20"/>
      <c r="G9" s="20"/>
      <c r="H9" s="20"/>
      <c r="I9" s="20"/>
      <c r="J9" s="20"/>
      <c r="K9" s="20"/>
      <c r="L9" s="151"/>
      <c r="M9" s="151"/>
      <c r="N9" s="151"/>
      <c r="O9" s="152"/>
      <c r="P9" s="27"/>
    </row>
    <row r="10" spans="1:27" ht="15" customHeight="1" x14ac:dyDescent="0.25">
      <c r="A10" s="27"/>
      <c r="B10" s="173" t="s">
        <v>25</v>
      </c>
      <c r="C10" s="174"/>
      <c r="D10" s="174"/>
      <c r="E10" s="178" t="s">
        <v>77</v>
      </c>
      <c r="F10" s="178"/>
      <c r="G10" s="20"/>
      <c r="H10" s="175" t="s">
        <v>78</v>
      </c>
      <c r="I10" s="175"/>
      <c r="J10" s="177">
        <v>60</v>
      </c>
      <c r="K10" s="177"/>
      <c r="L10" s="151"/>
      <c r="M10" s="151"/>
      <c r="N10" s="151"/>
      <c r="O10" s="152"/>
      <c r="P10" s="27"/>
    </row>
    <row r="11" spans="1:27" ht="7.5" customHeight="1" x14ac:dyDescent="0.25">
      <c r="A11" s="27"/>
      <c r="B11" s="69"/>
      <c r="C11" s="20"/>
      <c r="D11" s="20"/>
      <c r="E11" s="20"/>
      <c r="F11" s="20"/>
      <c r="G11" s="20"/>
      <c r="H11" s="20"/>
      <c r="I11" s="20"/>
      <c r="J11" s="20"/>
      <c r="K11" s="20"/>
      <c r="L11" s="151"/>
      <c r="M11" s="151"/>
      <c r="N11" s="151"/>
      <c r="O11" s="152"/>
      <c r="P11" s="27"/>
    </row>
    <row r="12" spans="1:27" ht="15" customHeight="1" thickBot="1" x14ac:dyDescent="0.3">
      <c r="A12" s="27"/>
      <c r="B12" s="141" t="s">
        <v>60</v>
      </c>
      <c r="C12" s="142"/>
      <c r="D12" s="142"/>
      <c r="E12" s="142"/>
      <c r="F12" s="142"/>
      <c r="G12" s="142"/>
      <c r="H12" s="142"/>
      <c r="I12" s="142"/>
      <c r="J12" s="143">
        <v>25</v>
      </c>
      <c r="K12" s="143"/>
      <c r="L12" s="153"/>
      <c r="M12" s="153"/>
      <c r="N12" s="153"/>
      <c r="O12" s="154"/>
      <c r="P12" s="27"/>
    </row>
    <row r="13" spans="1:27" ht="6" customHeight="1" x14ac:dyDescent="0.25">
      <c r="A13" s="27"/>
      <c r="B13" s="158"/>
      <c r="C13" s="22"/>
      <c r="D13" s="22"/>
      <c r="E13" s="22"/>
      <c r="F13" s="22"/>
      <c r="G13" s="22"/>
      <c r="H13" s="22"/>
      <c r="I13" s="23"/>
      <c r="J13" s="23"/>
      <c r="K13" s="22"/>
      <c r="L13" s="22"/>
      <c r="M13" s="22"/>
      <c r="N13" s="22"/>
      <c r="O13" s="161"/>
      <c r="P13" s="27"/>
    </row>
    <row r="14" spans="1:27" ht="23.25" customHeight="1" x14ac:dyDescent="0.25">
      <c r="A14" s="27"/>
      <c r="B14" s="159"/>
      <c r="C14" s="21"/>
      <c r="D14" s="165" t="s">
        <v>26</v>
      </c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2"/>
      <c r="P14" s="27"/>
    </row>
    <row r="15" spans="1:27" ht="4.5" customHeight="1" thickBot="1" x14ac:dyDescent="0.3">
      <c r="A15" s="27"/>
      <c r="B15" s="160"/>
      <c r="C15" s="24"/>
      <c r="D15" s="24"/>
      <c r="E15" s="24"/>
      <c r="F15" s="24"/>
      <c r="G15" s="24"/>
      <c r="H15" s="24"/>
      <c r="I15" s="25"/>
      <c r="J15" s="25"/>
      <c r="K15" s="24"/>
      <c r="L15" s="24"/>
      <c r="M15" s="24"/>
      <c r="N15" s="24"/>
      <c r="O15" s="163"/>
      <c r="P15" s="27"/>
    </row>
    <row r="16" spans="1:27" ht="30" customHeight="1" x14ac:dyDescent="0.25">
      <c r="A16" s="27"/>
      <c r="B16" s="7"/>
      <c r="C16" s="108"/>
      <c r="D16" s="108"/>
      <c r="E16" s="108"/>
      <c r="F16" s="108"/>
      <c r="G16" s="107" t="s">
        <v>13</v>
      </c>
      <c r="H16" s="107"/>
      <c r="I16" s="107"/>
      <c r="J16" s="107"/>
      <c r="K16" s="108"/>
      <c r="L16" s="108"/>
      <c r="M16" s="108"/>
      <c r="N16" s="108"/>
      <c r="O16" s="8"/>
      <c r="P16" s="27"/>
      <c r="X16" s="104" t="s">
        <v>21</v>
      </c>
      <c r="Y16" s="104"/>
      <c r="Z16" s="104"/>
      <c r="AA16" s="104"/>
    </row>
    <row r="17" spans="1:27" x14ac:dyDescent="0.25">
      <c r="A17" s="27"/>
      <c r="B17" s="9"/>
      <c r="C17" s="164" t="s">
        <v>11</v>
      </c>
      <c r="D17" s="164"/>
      <c r="E17" s="164"/>
      <c r="F17" s="164"/>
      <c r="G17" s="180"/>
      <c r="H17" s="181"/>
      <c r="I17" s="181"/>
      <c r="J17" s="182"/>
      <c r="K17" s="164" t="s">
        <v>12</v>
      </c>
      <c r="L17" s="164"/>
      <c r="M17" s="164"/>
      <c r="N17" s="164"/>
      <c r="O17" s="10"/>
      <c r="P17" s="27"/>
      <c r="T17" t="s">
        <v>11</v>
      </c>
      <c r="U17" t="s">
        <v>12</v>
      </c>
      <c r="X17" s="104"/>
      <c r="Y17" s="104"/>
      <c r="Z17" s="104"/>
      <c r="AA17" s="104"/>
    </row>
    <row r="18" spans="1:27" x14ac:dyDescent="0.25">
      <c r="A18" s="27"/>
      <c r="B18" s="9"/>
      <c r="C18" s="121"/>
      <c r="D18" s="121"/>
      <c r="E18" s="121"/>
      <c r="F18" s="121"/>
      <c r="G18" s="183" t="s">
        <v>1</v>
      </c>
      <c r="H18" s="184"/>
      <c r="I18" s="184"/>
      <c r="J18" s="185"/>
      <c r="K18" s="121"/>
      <c r="L18" s="121"/>
      <c r="M18" s="121"/>
      <c r="N18" s="121"/>
      <c r="O18" s="10"/>
      <c r="P18" s="27"/>
      <c r="X18" s="62">
        <f>IF(G5&lt;&gt;"",50,0)</f>
        <v>0</v>
      </c>
      <c r="Y18" s="62">
        <f>IF(G5&lt;&gt;"",60,0)</f>
        <v>0</v>
      </c>
      <c r="Z18" s="62">
        <f>IF(J5&lt;&gt;"",50,0)</f>
        <v>0</v>
      </c>
      <c r="AA18" s="62">
        <f>IF(J5&lt;&gt;"",60,0)</f>
        <v>0</v>
      </c>
    </row>
    <row r="19" spans="1:27" x14ac:dyDescent="0.25">
      <c r="A19" s="27"/>
      <c r="B19" s="9"/>
      <c r="C19" s="121"/>
      <c r="D19" s="121"/>
      <c r="E19" s="121"/>
      <c r="F19" s="121"/>
      <c r="G19" s="183" t="s">
        <v>0</v>
      </c>
      <c r="H19" s="184"/>
      <c r="I19" s="184"/>
      <c r="J19" s="185"/>
      <c r="K19" s="121"/>
      <c r="L19" s="121"/>
      <c r="M19" s="121"/>
      <c r="N19" s="121"/>
      <c r="O19" s="10"/>
      <c r="P19" s="27"/>
      <c r="X19" s="62"/>
      <c r="Y19" s="62"/>
      <c r="Z19" s="62"/>
      <c r="AA19" s="62"/>
    </row>
    <row r="20" spans="1:27" x14ac:dyDescent="0.25">
      <c r="A20" s="27"/>
      <c r="B20" s="9"/>
      <c r="C20" s="121"/>
      <c r="D20" s="121"/>
      <c r="E20" s="121"/>
      <c r="F20" s="121"/>
      <c r="G20" s="183" t="s">
        <v>2</v>
      </c>
      <c r="H20" s="184"/>
      <c r="I20" s="184"/>
      <c r="J20" s="185"/>
      <c r="K20" s="121"/>
      <c r="L20" s="121"/>
      <c r="M20" s="121"/>
      <c r="N20" s="121"/>
      <c r="O20" s="10"/>
      <c r="P20" s="27"/>
      <c r="S20" t="s">
        <v>90</v>
      </c>
      <c r="T20" s="64">
        <f>IF(G5&lt;&gt;"",25,0)</f>
        <v>0</v>
      </c>
      <c r="U20" s="64">
        <f>IF(J5&lt;&gt;"",25,0)</f>
        <v>0</v>
      </c>
      <c r="X20" t="s">
        <v>46</v>
      </c>
      <c r="Y20" t="s">
        <v>47</v>
      </c>
      <c r="Z20" t="s">
        <v>46</v>
      </c>
      <c r="AA20" t="s">
        <v>47</v>
      </c>
    </row>
    <row r="21" spans="1:27" x14ac:dyDescent="0.25">
      <c r="A21" s="27"/>
      <c r="B21" s="9"/>
      <c r="C21" s="121"/>
      <c r="D21" s="121"/>
      <c r="E21" s="121"/>
      <c r="F21" s="121"/>
      <c r="G21" s="183" t="s">
        <v>3</v>
      </c>
      <c r="H21" s="184"/>
      <c r="I21" s="184"/>
      <c r="J21" s="185"/>
      <c r="K21" s="121"/>
      <c r="L21" s="121"/>
      <c r="M21" s="121"/>
      <c r="N21" s="121"/>
      <c r="O21" s="10"/>
      <c r="P21" s="27"/>
    </row>
    <row r="22" spans="1:27" x14ac:dyDescent="0.25">
      <c r="A22" s="27"/>
      <c r="B22" s="9"/>
      <c r="C22" s="121"/>
      <c r="D22" s="121"/>
      <c r="E22" s="121"/>
      <c r="F22" s="121"/>
      <c r="G22" s="183" t="s">
        <v>4</v>
      </c>
      <c r="H22" s="184"/>
      <c r="I22" s="184"/>
      <c r="J22" s="185"/>
      <c r="K22" s="121"/>
      <c r="L22" s="121"/>
      <c r="M22" s="121"/>
      <c r="N22" s="121"/>
      <c r="O22" s="10"/>
      <c r="P22" s="27"/>
      <c r="X22" t="s">
        <v>50</v>
      </c>
    </row>
    <row r="23" spans="1:27" x14ac:dyDescent="0.25">
      <c r="A23" s="27"/>
      <c r="B23" s="9"/>
      <c r="C23" s="121"/>
      <c r="D23" s="121"/>
      <c r="E23" s="121"/>
      <c r="F23" s="121"/>
      <c r="G23" s="183" t="s">
        <v>5</v>
      </c>
      <c r="H23" s="184"/>
      <c r="I23" s="184"/>
      <c r="J23" s="185"/>
      <c r="K23" s="121"/>
      <c r="L23" s="121"/>
      <c r="M23" s="121"/>
      <c r="N23" s="121"/>
      <c r="O23" s="10"/>
      <c r="P23" s="27"/>
      <c r="X23" t="s">
        <v>46</v>
      </c>
      <c r="Y23" s="62">
        <f>X18+Z18</f>
        <v>0</v>
      </c>
    </row>
    <row r="24" spans="1:27" s="1" customFormat="1" x14ac:dyDescent="0.25">
      <c r="A24" s="28"/>
      <c r="B24" s="16"/>
      <c r="C24" s="54"/>
      <c r="D24" s="17" t="s">
        <v>9</v>
      </c>
      <c r="E24" s="54"/>
      <c r="F24" s="17" t="s">
        <v>10</v>
      </c>
      <c r="G24" s="183" t="s">
        <v>6</v>
      </c>
      <c r="H24" s="184"/>
      <c r="I24" s="184"/>
      <c r="J24" s="185"/>
      <c r="K24" s="54"/>
      <c r="L24" s="17" t="s">
        <v>9</v>
      </c>
      <c r="M24" s="54"/>
      <c r="N24" s="17" t="s">
        <v>10</v>
      </c>
      <c r="O24" s="18"/>
      <c r="P24" s="28"/>
      <c r="X24" s="1" t="s">
        <v>47</v>
      </c>
      <c r="Y24" s="63">
        <f>Y18+AA18</f>
        <v>0</v>
      </c>
    </row>
    <row r="25" spans="1:27" x14ac:dyDescent="0.25">
      <c r="A25" s="27"/>
      <c r="B25" s="9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10"/>
      <c r="P25" s="27"/>
      <c r="S25" s="109" t="s">
        <v>45</v>
      </c>
      <c r="T25" s="109"/>
    </row>
    <row r="26" spans="1:27" x14ac:dyDescent="0.25">
      <c r="A26" s="27"/>
      <c r="B26" s="9"/>
      <c r="C26" s="164" t="s">
        <v>14</v>
      </c>
      <c r="D26" s="164"/>
      <c r="E26" s="164"/>
      <c r="F26" s="164"/>
      <c r="G26" s="29"/>
      <c r="H26" s="150" t="s">
        <v>18</v>
      </c>
      <c r="I26" s="150"/>
      <c r="J26" s="150"/>
      <c r="K26" s="150"/>
      <c r="L26" s="150"/>
      <c r="M26" s="150"/>
      <c r="N26" s="150"/>
      <c r="O26" s="10"/>
      <c r="P26" s="27"/>
      <c r="S26" s="3" t="s">
        <v>42</v>
      </c>
      <c r="T26" s="61">
        <f ca="1">NOW()</f>
        <v>44498.48787986111</v>
      </c>
    </row>
    <row r="27" spans="1:27" x14ac:dyDescent="0.25">
      <c r="A27" s="27"/>
      <c r="B27" s="9"/>
      <c r="C27" s="179" t="s">
        <v>15</v>
      </c>
      <c r="D27" s="179"/>
      <c r="E27" s="121"/>
      <c r="F27" s="121"/>
      <c r="G27" s="30"/>
      <c r="H27" s="31"/>
      <c r="I27" s="149" t="s">
        <v>0</v>
      </c>
      <c r="J27" s="149"/>
      <c r="K27" s="149" t="s">
        <v>1</v>
      </c>
      <c r="L27" s="149"/>
      <c r="M27" s="149" t="s">
        <v>20</v>
      </c>
      <c r="N27" s="149"/>
      <c r="O27" s="10"/>
      <c r="P27" s="27"/>
      <c r="S27" s="3" t="s">
        <v>43</v>
      </c>
      <c r="T27" s="61">
        <v>44510.999305555553</v>
      </c>
      <c r="X27" t="s">
        <v>51</v>
      </c>
    </row>
    <row r="28" spans="1:27" x14ac:dyDescent="0.25">
      <c r="A28" s="27"/>
      <c r="B28" s="9"/>
      <c r="C28" s="179" t="s">
        <v>16</v>
      </c>
      <c r="D28" s="179"/>
      <c r="E28" s="121"/>
      <c r="F28" s="121"/>
      <c r="G28" s="30"/>
      <c r="H28" s="32">
        <v>1</v>
      </c>
      <c r="I28" s="120"/>
      <c r="J28" s="120"/>
      <c r="K28" s="121"/>
      <c r="L28" s="121"/>
      <c r="M28" s="54"/>
      <c r="N28" s="6" t="s">
        <v>19</v>
      </c>
      <c r="O28" s="10"/>
      <c r="P28" s="27"/>
      <c r="S28" s="3" t="s">
        <v>44</v>
      </c>
      <c r="T28" s="61">
        <v>44517.666666666664</v>
      </c>
      <c r="X28" s="64">
        <f>IF(Z28&lt;&gt;0,$T$20+$U$20,0)</f>
        <v>0</v>
      </c>
      <c r="Z28">
        <f>IF(I28&lt;&gt;"",1,(IF(K28&lt;&gt;"",1,0)))</f>
        <v>0</v>
      </c>
    </row>
    <row r="29" spans="1:27" x14ac:dyDescent="0.25">
      <c r="A29" s="27"/>
      <c r="B29" s="9"/>
      <c r="C29" s="179" t="s">
        <v>17</v>
      </c>
      <c r="D29" s="179"/>
      <c r="E29" s="121"/>
      <c r="F29" s="121"/>
      <c r="G29" s="30"/>
      <c r="H29" s="32">
        <v>2</v>
      </c>
      <c r="I29" s="120"/>
      <c r="J29" s="120"/>
      <c r="K29" s="121"/>
      <c r="L29" s="121"/>
      <c r="M29" s="54"/>
      <c r="N29" s="6" t="s">
        <v>19</v>
      </c>
      <c r="O29" s="10"/>
      <c r="P29" s="27"/>
      <c r="X29" s="64">
        <f t="shared" ref="X29:X32" si="0">IF(Z29&lt;&gt;0,$T$20+$U$20,0)</f>
        <v>0</v>
      </c>
      <c r="Z29">
        <f t="shared" ref="Z29:Z32" si="1">IF(I29&lt;&gt;"",1,(IF(K29&lt;&gt;"",1,0)))</f>
        <v>0</v>
      </c>
    </row>
    <row r="30" spans="1:27" x14ac:dyDescent="0.25">
      <c r="A30" s="27"/>
      <c r="B30" s="9"/>
      <c r="C30" s="33"/>
      <c r="D30" s="33"/>
      <c r="E30" s="33"/>
      <c r="F30" s="33"/>
      <c r="G30" s="33"/>
      <c r="H30" s="32">
        <v>3</v>
      </c>
      <c r="I30" s="120"/>
      <c r="J30" s="120"/>
      <c r="K30" s="121"/>
      <c r="L30" s="121"/>
      <c r="M30" s="54"/>
      <c r="N30" s="6" t="s">
        <v>19</v>
      </c>
      <c r="O30" s="10"/>
      <c r="P30" s="27"/>
      <c r="X30" s="64">
        <f t="shared" si="0"/>
        <v>0</v>
      </c>
      <c r="Z30">
        <f t="shared" si="1"/>
        <v>0</v>
      </c>
    </row>
    <row r="31" spans="1:27" x14ac:dyDescent="0.25">
      <c r="A31" s="27"/>
      <c r="B31" s="9"/>
      <c r="C31" s="146" t="s">
        <v>79</v>
      </c>
      <c r="D31" s="146"/>
      <c r="E31" s="146"/>
      <c r="F31" s="146"/>
      <c r="G31" s="33"/>
      <c r="H31" s="90"/>
      <c r="I31" s="90"/>
      <c r="J31" s="90"/>
      <c r="K31" s="90"/>
      <c r="L31" s="90"/>
      <c r="M31" s="90"/>
      <c r="N31" s="90"/>
      <c r="O31" s="10"/>
      <c r="P31" s="27"/>
      <c r="S31" t="s">
        <v>21</v>
      </c>
      <c r="T31" t="str">
        <f ca="1">IF(T26&lt;T27,"1",IF(T26&lt;T28,"2","2"))</f>
        <v>1</v>
      </c>
      <c r="X31" s="64">
        <f t="shared" si="0"/>
        <v>0</v>
      </c>
      <c r="Z31">
        <f t="shared" si="1"/>
        <v>0</v>
      </c>
    </row>
    <row r="32" spans="1:27" x14ac:dyDescent="0.25">
      <c r="A32" s="27"/>
      <c r="B32" s="9"/>
      <c r="C32" s="144" t="s">
        <v>22</v>
      </c>
      <c r="D32" s="144"/>
      <c r="E32" s="147">
        <f ca="1">T35</f>
        <v>0</v>
      </c>
      <c r="F32" s="148"/>
      <c r="G32" s="33"/>
      <c r="H32" s="91"/>
      <c r="I32" s="91"/>
      <c r="J32" s="91"/>
      <c r="K32" s="91"/>
      <c r="L32" s="91"/>
      <c r="M32" s="91"/>
      <c r="N32" s="91"/>
      <c r="O32" s="10"/>
      <c r="P32" s="27"/>
      <c r="X32" s="64">
        <f t="shared" si="0"/>
        <v>0</v>
      </c>
      <c r="Z32">
        <f t="shared" si="1"/>
        <v>0</v>
      </c>
    </row>
    <row r="33" spans="1:26" x14ac:dyDescent="0.25">
      <c r="A33" s="27"/>
      <c r="B33" s="9"/>
      <c r="C33" s="144"/>
      <c r="D33" s="144"/>
      <c r="E33" s="148"/>
      <c r="F33" s="148"/>
      <c r="G33" s="33"/>
      <c r="H33" s="91"/>
      <c r="I33" s="91"/>
      <c r="J33" s="91"/>
      <c r="K33" s="91"/>
      <c r="L33" s="91"/>
      <c r="M33" s="91"/>
      <c r="N33" s="91"/>
      <c r="O33" s="10"/>
      <c r="P33" s="27"/>
      <c r="S33" t="s">
        <v>48</v>
      </c>
      <c r="T33" s="64">
        <f ca="1">IF(T31="1",Y23,IF(T31="2",Y24,"BŁĄD"))</f>
        <v>0</v>
      </c>
    </row>
    <row r="34" spans="1:26" x14ac:dyDescent="0.25">
      <c r="A34" s="27"/>
      <c r="B34" s="9"/>
      <c r="C34" s="144" t="s">
        <v>23</v>
      </c>
      <c r="D34" s="144"/>
      <c r="E34" s="145" t="str">
        <f ca="1">IF(T26&lt;T27,"Pierwszy termin",IF(T26&lt;T28,"Drugi termin","Po terminie"))</f>
        <v>Pierwszy termin</v>
      </c>
      <c r="F34" s="145"/>
      <c r="G34" s="33"/>
      <c r="H34" s="155" t="s">
        <v>27</v>
      </c>
      <c r="I34" s="156"/>
      <c r="J34" s="157"/>
      <c r="K34" s="55"/>
      <c r="L34" s="34" t="s">
        <v>76</v>
      </c>
      <c r="M34" s="55"/>
      <c r="N34" s="35" t="s">
        <v>28</v>
      </c>
      <c r="O34" s="10"/>
      <c r="P34" s="27"/>
      <c r="S34" t="s">
        <v>18</v>
      </c>
      <c r="T34" s="62">
        <f>SUM(X28:X32)</f>
        <v>0</v>
      </c>
    </row>
    <row r="35" spans="1:26" ht="15.75" thickBot="1" x14ac:dyDescent="0.3">
      <c r="A35" s="27"/>
      <c r="B35" s="12"/>
      <c r="C35" s="13"/>
      <c r="D35" s="13"/>
      <c r="E35" s="13"/>
      <c r="F35" s="13"/>
      <c r="G35" s="13"/>
      <c r="H35" s="13"/>
      <c r="I35" s="14"/>
      <c r="J35" s="14"/>
      <c r="K35" s="13"/>
      <c r="L35" s="13"/>
      <c r="M35" s="13"/>
      <c r="N35" s="13"/>
      <c r="O35" s="15"/>
      <c r="P35" s="27"/>
      <c r="S35" t="s">
        <v>49</v>
      </c>
      <c r="T35" s="62">
        <f ca="1">T33+T34+S43</f>
        <v>0</v>
      </c>
      <c r="W35" s="104" t="s">
        <v>53</v>
      </c>
      <c r="X35" s="104"/>
      <c r="Y35" s="104"/>
      <c r="Z35">
        <f>SUM(Z28:Z32)</f>
        <v>0</v>
      </c>
    </row>
    <row r="36" spans="1:26" ht="19.5" thickBot="1" x14ac:dyDescent="0.3">
      <c r="A36" s="27"/>
      <c r="B36" s="84" t="s">
        <v>65</v>
      </c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6"/>
      <c r="P36" s="27"/>
      <c r="T36" s="62"/>
      <c r="W36" s="68"/>
      <c r="X36" s="68"/>
      <c r="Y36" s="68"/>
    </row>
    <row r="37" spans="1:26" x14ac:dyDescent="0.25">
      <c r="A37" s="27"/>
      <c r="B37" s="87" t="s">
        <v>66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9"/>
      <c r="P37" s="27"/>
      <c r="T37" s="62"/>
      <c r="W37" s="68"/>
      <c r="X37" s="68"/>
      <c r="Y37" s="68"/>
    </row>
    <row r="38" spans="1:26" ht="15.75" thickBot="1" x14ac:dyDescent="0.3">
      <c r="A38" s="27"/>
      <c r="B38" s="9"/>
      <c r="C38" s="11"/>
      <c r="D38" s="11"/>
      <c r="E38" s="11"/>
      <c r="F38" s="11"/>
      <c r="G38" s="11"/>
      <c r="H38" s="11"/>
      <c r="I38" s="70"/>
      <c r="J38" s="70"/>
      <c r="K38" s="11"/>
      <c r="L38" s="11"/>
      <c r="M38" s="11"/>
      <c r="N38" s="11"/>
      <c r="O38" s="10"/>
      <c r="P38" s="27"/>
      <c r="T38" s="62"/>
      <c r="U38" t="s">
        <v>80</v>
      </c>
      <c r="V38" t="s">
        <v>81</v>
      </c>
      <c r="W38" s="68" t="s">
        <v>82</v>
      </c>
      <c r="X38" s="68" t="s">
        <v>83</v>
      </c>
      <c r="Y38" s="68" t="s">
        <v>84</v>
      </c>
      <c r="Z38" s="68" t="s">
        <v>76</v>
      </c>
    </row>
    <row r="39" spans="1:26" x14ac:dyDescent="0.25">
      <c r="A39" s="27"/>
      <c r="B39" s="9"/>
      <c r="C39" s="96" t="s">
        <v>71</v>
      </c>
      <c r="D39" s="97"/>
      <c r="E39" s="96" t="s">
        <v>72</v>
      </c>
      <c r="F39" s="97"/>
      <c r="G39" s="96" t="s">
        <v>73</v>
      </c>
      <c r="H39" s="98"/>
      <c r="I39" s="97"/>
      <c r="J39" s="96" t="s">
        <v>74</v>
      </c>
      <c r="K39" s="98"/>
      <c r="L39" s="97"/>
      <c r="M39" s="96" t="s">
        <v>75</v>
      </c>
      <c r="N39" s="97"/>
      <c r="O39" s="10"/>
      <c r="P39" s="27"/>
      <c r="T39" s="62"/>
      <c r="U39" s="64">
        <f>IF(C40&lt;&gt;"",30,0)</f>
        <v>0</v>
      </c>
      <c r="V39" s="64">
        <f>IF(E40&lt;&gt;"",30,0)</f>
        <v>0</v>
      </c>
      <c r="W39" s="64">
        <f>IF(G40&lt;&gt;"",30,0)</f>
        <v>0</v>
      </c>
      <c r="X39" s="64">
        <f>IF(J40&lt;&gt;"",30,0)</f>
        <v>0</v>
      </c>
      <c r="Y39" s="64">
        <f>IF(M40&lt;&gt;"",30,0)</f>
        <v>0</v>
      </c>
      <c r="Z39" s="64">
        <f>IF(C45&lt;&gt;"",15,0)</f>
        <v>0</v>
      </c>
    </row>
    <row r="40" spans="1:26" x14ac:dyDescent="0.25">
      <c r="A40" s="27"/>
      <c r="B40" s="9"/>
      <c r="C40" s="75"/>
      <c r="D40" s="72" t="s">
        <v>67</v>
      </c>
      <c r="E40" s="75"/>
      <c r="F40" s="72" t="s">
        <v>67</v>
      </c>
      <c r="G40" s="92"/>
      <c r="H40" s="93"/>
      <c r="I40" s="72" t="s">
        <v>67</v>
      </c>
      <c r="J40" s="99"/>
      <c r="K40" s="100"/>
      <c r="L40" s="72" t="s">
        <v>67</v>
      </c>
      <c r="M40" s="78"/>
      <c r="N40" s="72" t="s">
        <v>67</v>
      </c>
      <c r="O40" s="10"/>
      <c r="P40" s="27"/>
      <c r="T40" s="62"/>
      <c r="U40" s="64">
        <f>IF(C41&lt;&gt;"",70,0)</f>
        <v>0</v>
      </c>
      <c r="V40" s="64">
        <f>IF(E41&lt;&gt;"",70,0)</f>
        <v>0</v>
      </c>
      <c r="W40" s="64">
        <f>IF(G41&lt;&gt;"",70,0)</f>
        <v>0</v>
      </c>
      <c r="X40" s="64">
        <f>IF(J41&lt;&gt;"",70,0)</f>
        <v>0</v>
      </c>
      <c r="Y40" s="64">
        <f>IF(M41&lt;&gt;"",70,0)</f>
        <v>0</v>
      </c>
      <c r="Z40" s="64"/>
    </row>
    <row r="41" spans="1:26" x14ac:dyDescent="0.25">
      <c r="A41" s="27"/>
      <c r="B41" s="9"/>
      <c r="C41" s="75"/>
      <c r="D41" s="72" t="s">
        <v>70</v>
      </c>
      <c r="E41" s="75"/>
      <c r="F41" s="72" t="s">
        <v>70</v>
      </c>
      <c r="G41" s="92"/>
      <c r="H41" s="93"/>
      <c r="I41" s="72" t="s">
        <v>70</v>
      </c>
      <c r="J41" s="99"/>
      <c r="K41" s="100"/>
      <c r="L41" s="72" t="s">
        <v>70</v>
      </c>
      <c r="M41" s="78"/>
      <c r="N41" s="72" t="s">
        <v>70</v>
      </c>
      <c r="O41" s="10"/>
      <c r="P41" s="27"/>
      <c r="T41" s="62"/>
      <c r="U41" s="64">
        <f>IF(C42&lt;&gt;"",25,0)</f>
        <v>0</v>
      </c>
      <c r="V41" s="64">
        <f>IF(E42&lt;&gt;"",25,0)</f>
        <v>0</v>
      </c>
      <c r="W41" s="64">
        <f>IF(G42&lt;&gt;"",25,0)</f>
        <v>0</v>
      </c>
      <c r="X41" s="64">
        <f>IF(J42&lt;&gt;"",25,0)</f>
        <v>0</v>
      </c>
      <c r="Y41" s="64">
        <f>IF(M42&lt;&gt;"",25,0)</f>
        <v>0</v>
      </c>
      <c r="Z41" s="64"/>
    </row>
    <row r="42" spans="1:26" x14ac:dyDescent="0.25">
      <c r="A42" s="27"/>
      <c r="B42" s="9"/>
      <c r="C42" s="75"/>
      <c r="D42" s="72" t="s">
        <v>68</v>
      </c>
      <c r="E42" s="75"/>
      <c r="F42" s="72" t="s">
        <v>68</v>
      </c>
      <c r="G42" s="92"/>
      <c r="H42" s="93"/>
      <c r="I42" s="72" t="s">
        <v>68</v>
      </c>
      <c r="J42" s="99"/>
      <c r="K42" s="100"/>
      <c r="L42" s="72" t="s">
        <v>68</v>
      </c>
      <c r="M42" s="78"/>
      <c r="N42" s="72" t="s">
        <v>68</v>
      </c>
      <c r="O42" s="10"/>
      <c r="P42" s="27"/>
      <c r="S42" t="s">
        <v>85</v>
      </c>
      <c r="T42" s="62"/>
      <c r="U42" s="64">
        <f>IF(C43&lt;&gt;"",30,0)</f>
        <v>0</v>
      </c>
      <c r="V42" s="64">
        <f t="shared" ref="V42" si="2">IF(E43&lt;&gt;"",30,0)</f>
        <v>0</v>
      </c>
      <c r="W42" s="64">
        <f t="shared" ref="W42" si="3">IF(G43&lt;&gt;"",30,0)</f>
        <v>0</v>
      </c>
      <c r="X42" s="64">
        <f t="shared" ref="X42" si="4">IF(J43&lt;&gt;"",30,0)</f>
        <v>0</v>
      </c>
      <c r="Y42" s="64">
        <f t="shared" ref="Y42" si="5">IF(M43&lt;&gt;"",30,0)</f>
        <v>0</v>
      </c>
      <c r="Z42" s="64"/>
    </row>
    <row r="43" spans="1:26" ht="15.75" thickBot="1" x14ac:dyDescent="0.3">
      <c r="A43" s="27"/>
      <c r="B43" s="9"/>
      <c r="C43" s="76"/>
      <c r="D43" s="73" t="s">
        <v>69</v>
      </c>
      <c r="E43" s="76"/>
      <c r="F43" s="73" t="s">
        <v>69</v>
      </c>
      <c r="G43" s="94"/>
      <c r="H43" s="95"/>
      <c r="I43" s="73" t="s">
        <v>69</v>
      </c>
      <c r="J43" s="101"/>
      <c r="K43" s="102"/>
      <c r="L43" s="73" t="s">
        <v>69</v>
      </c>
      <c r="M43" s="79"/>
      <c r="N43" s="73" t="s">
        <v>69</v>
      </c>
      <c r="O43" s="10"/>
      <c r="P43" s="27"/>
      <c r="S43" s="64">
        <f>SUM(U43:Z43)</f>
        <v>0</v>
      </c>
      <c r="T43" s="62"/>
      <c r="U43" s="64">
        <f>SUM(U39:U42)</f>
        <v>0</v>
      </c>
      <c r="V43" s="64">
        <f t="shared" ref="V43:Z43" si="6">SUM(V39:V42)</f>
        <v>0</v>
      </c>
      <c r="W43" s="64">
        <f t="shared" si="6"/>
        <v>0</v>
      </c>
      <c r="X43" s="64">
        <f t="shared" si="6"/>
        <v>0</v>
      </c>
      <c r="Y43" s="64">
        <f t="shared" si="6"/>
        <v>0</v>
      </c>
      <c r="Z43" s="64">
        <f t="shared" si="6"/>
        <v>0</v>
      </c>
    </row>
    <row r="44" spans="1:26" ht="15.75" thickBot="1" x14ac:dyDescent="0.3">
      <c r="A44" s="27"/>
      <c r="B44" s="9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"/>
      <c r="P44" s="27"/>
      <c r="T44" s="62"/>
      <c r="W44" s="68"/>
      <c r="X44" s="68"/>
      <c r="Y44" s="68"/>
    </row>
    <row r="45" spans="1:26" ht="15.75" thickBot="1" x14ac:dyDescent="0.3">
      <c r="A45" s="27"/>
      <c r="B45" s="71"/>
      <c r="C45" s="77" t="str">
        <f>IF(K34="","",IF(C41="","","X"))</f>
        <v/>
      </c>
      <c r="D45" s="74" t="s">
        <v>76</v>
      </c>
      <c r="E45" s="80"/>
      <c r="F45" s="81"/>
      <c r="G45" s="81"/>
      <c r="H45" s="81"/>
      <c r="I45" s="81"/>
      <c r="J45" s="81"/>
      <c r="K45" s="81"/>
      <c r="L45" s="81"/>
      <c r="M45" s="81"/>
      <c r="N45" s="81"/>
      <c r="O45" s="10"/>
      <c r="P45" s="27"/>
      <c r="T45" s="62"/>
      <c r="W45" s="68"/>
      <c r="X45" s="68"/>
      <c r="Y45" s="68"/>
    </row>
    <row r="46" spans="1:26" ht="33.75" customHeight="1" x14ac:dyDescent="0.25">
      <c r="A46" s="27"/>
      <c r="B46" s="9"/>
      <c r="C46" s="82" t="s">
        <v>86</v>
      </c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10"/>
      <c r="P46" s="27"/>
      <c r="T46" s="62"/>
      <c r="W46" s="68"/>
      <c r="X46" s="68"/>
      <c r="Y46" s="68"/>
    </row>
    <row r="47" spans="1:26" ht="8.25" customHeight="1" thickBot="1" x14ac:dyDescent="0.3">
      <c r="A47" s="27"/>
      <c r="B47" s="12"/>
      <c r="C47" s="13"/>
      <c r="D47" s="13"/>
      <c r="E47" s="13"/>
      <c r="F47" s="13"/>
      <c r="G47" s="13"/>
      <c r="H47" s="13"/>
      <c r="I47" s="14"/>
      <c r="J47" s="14"/>
      <c r="K47" s="13"/>
      <c r="L47" s="13"/>
      <c r="M47" s="13"/>
      <c r="N47" s="13"/>
      <c r="O47" s="15"/>
      <c r="P47" s="27"/>
      <c r="T47" s="62"/>
      <c r="W47" s="68"/>
      <c r="X47" s="68"/>
      <c r="Y47" s="68"/>
    </row>
    <row r="48" spans="1:26" ht="22.5" customHeight="1" thickBot="1" x14ac:dyDescent="0.3">
      <c r="A48" s="27"/>
      <c r="B48" s="137" t="s">
        <v>29</v>
      </c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9"/>
      <c r="P48" s="27"/>
    </row>
    <row r="49" spans="1:24" x14ac:dyDescent="0.25">
      <c r="A49" s="27"/>
      <c r="B49" s="7"/>
      <c r="C49" s="103" t="s">
        <v>32</v>
      </c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8"/>
      <c r="P49" s="27"/>
    </row>
    <row r="50" spans="1:24" x14ac:dyDescent="0.25">
      <c r="A50" s="27"/>
      <c r="B50" s="39"/>
      <c r="C50" s="140" t="s">
        <v>30</v>
      </c>
      <c r="D50" s="140"/>
      <c r="E50" s="140"/>
      <c r="F50" s="11"/>
      <c r="G50" s="140" t="s">
        <v>31</v>
      </c>
      <c r="H50" s="140"/>
      <c r="I50" s="140"/>
      <c r="J50" s="140"/>
      <c r="K50" s="140"/>
      <c r="L50" s="140"/>
      <c r="M50" s="140"/>
      <c r="N50" s="140"/>
      <c r="O50" s="10"/>
      <c r="P50" s="27"/>
    </row>
    <row r="51" spans="1:24" x14ac:dyDescent="0.25">
      <c r="A51" s="27"/>
      <c r="B51" s="9"/>
      <c r="C51" s="115" t="s">
        <v>57</v>
      </c>
      <c r="D51" s="115"/>
      <c r="E51" s="115"/>
      <c r="F51" s="115" t="s">
        <v>33</v>
      </c>
      <c r="G51" s="115"/>
      <c r="H51" s="115"/>
      <c r="I51" s="115"/>
      <c r="J51" s="115"/>
      <c r="K51" s="115"/>
      <c r="L51" s="115"/>
      <c r="M51" s="115"/>
      <c r="N51" s="115"/>
      <c r="O51" s="10"/>
      <c r="P51" s="27"/>
    </row>
    <row r="52" spans="1:24" x14ac:dyDescent="0.25">
      <c r="A52" s="27"/>
      <c r="B52" s="9"/>
      <c r="C52" s="116">
        <f ca="1">T35</f>
        <v>0</v>
      </c>
      <c r="D52" s="115"/>
      <c r="E52" s="115"/>
      <c r="F52" s="115" t="str">
        <f>T59</f>
        <v>WŁÓCZYKIJK 2021 Wpisowe załoga 0; 0</v>
      </c>
      <c r="G52" s="115"/>
      <c r="H52" s="115"/>
      <c r="I52" s="115"/>
      <c r="J52" s="115"/>
      <c r="K52" s="115"/>
      <c r="L52" s="115"/>
      <c r="M52" s="115"/>
      <c r="N52" s="115"/>
      <c r="O52" s="10"/>
      <c r="P52" s="27"/>
      <c r="S52" t="s">
        <v>52</v>
      </c>
      <c r="T52">
        <f>C18</f>
        <v>0</v>
      </c>
      <c r="U52">
        <f>K18</f>
        <v>0</v>
      </c>
      <c r="V52" t="s">
        <v>54</v>
      </c>
      <c r="W52">
        <f>Z35</f>
        <v>0</v>
      </c>
      <c r="X52" t="s">
        <v>55</v>
      </c>
    </row>
    <row r="53" spans="1:24" ht="15.75" thickBot="1" x14ac:dyDescent="0.3">
      <c r="A53" s="27"/>
      <c r="B53" s="12"/>
      <c r="C53" s="13"/>
      <c r="D53" s="13"/>
      <c r="E53" s="13"/>
      <c r="F53" s="13"/>
      <c r="G53" s="13"/>
      <c r="H53" s="13"/>
      <c r="I53" s="14"/>
      <c r="J53" s="14"/>
      <c r="K53" s="13"/>
      <c r="L53" s="13"/>
      <c r="M53" s="13"/>
      <c r="N53" s="13"/>
      <c r="O53" s="15"/>
      <c r="P53" s="27"/>
    </row>
    <row r="54" spans="1:24" ht="35.25" customHeight="1" thickBot="1" x14ac:dyDescent="0.3">
      <c r="A54" s="27"/>
      <c r="B54" s="117" t="s">
        <v>41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9"/>
      <c r="P54" s="27"/>
      <c r="S54" t="str">
        <f>_xlfn.CONCAT(B1," ",S52," ", T52, "; ", U52)</f>
        <v>WŁÓCZYKIJK 2021 Wpisowe załoga 0; 0</v>
      </c>
      <c r="T54" t="str">
        <f>_xlfn.CONCAT(V52," ",W52, " ",X52)</f>
        <v>plus 0 osoby towarzyszące</v>
      </c>
    </row>
    <row r="55" spans="1:24" x14ac:dyDescent="0.25">
      <c r="A55" s="27"/>
      <c r="B55" s="133">
        <v>1</v>
      </c>
      <c r="C55" s="134"/>
      <c r="D55" s="132" t="s">
        <v>35</v>
      </c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46"/>
      <c r="P55" s="27"/>
    </row>
    <row r="56" spans="1:24" x14ac:dyDescent="0.25">
      <c r="A56" s="27"/>
      <c r="B56" s="110"/>
      <c r="C56" s="111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47"/>
      <c r="P56" s="27"/>
      <c r="S56" t="str">
        <f>_xlfn.CONCAT(S54, " ",T54)</f>
        <v>WŁÓCZYKIJK 2021 Wpisowe załoga 0; 0 plus 0 osoby towarzyszące</v>
      </c>
    </row>
    <row r="57" spans="1:24" x14ac:dyDescent="0.25">
      <c r="A57" s="27"/>
      <c r="B57" s="48"/>
      <c r="C57" s="49"/>
      <c r="D57" s="49"/>
      <c r="E57" s="49"/>
      <c r="F57" s="49"/>
      <c r="G57" s="49"/>
      <c r="H57" s="49"/>
      <c r="I57" s="113" t="s">
        <v>36</v>
      </c>
      <c r="J57" s="113"/>
      <c r="K57" s="113"/>
      <c r="L57" s="113"/>
      <c r="M57" s="56"/>
      <c r="N57" s="49"/>
      <c r="O57" s="47"/>
      <c r="P57" s="27"/>
    </row>
    <row r="58" spans="1:24" x14ac:dyDescent="0.25">
      <c r="A58" s="27"/>
      <c r="B58" s="110">
        <v>2</v>
      </c>
      <c r="C58" s="111"/>
      <c r="D58" s="112" t="s">
        <v>37</v>
      </c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47"/>
      <c r="P58" s="27"/>
    </row>
    <row r="59" spans="1:24" x14ac:dyDescent="0.25">
      <c r="A59" s="27"/>
      <c r="B59" s="110"/>
      <c r="C59" s="111"/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12"/>
      <c r="O59" s="47"/>
      <c r="P59" s="27"/>
      <c r="S59" t="s">
        <v>56</v>
      </c>
      <c r="T59" t="str">
        <f>IF(Z35=0,S54,S56)</f>
        <v>WŁÓCZYKIJK 2021 Wpisowe załoga 0; 0</v>
      </c>
    </row>
    <row r="60" spans="1:24" x14ac:dyDescent="0.25">
      <c r="A60" s="27"/>
      <c r="B60" s="48"/>
      <c r="C60" s="49"/>
      <c r="D60" s="49"/>
      <c r="E60" s="49"/>
      <c r="F60" s="49"/>
      <c r="G60" s="49"/>
      <c r="H60" s="49"/>
      <c r="I60" s="113" t="s">
        <v>36</v>
      </c>
      <c r="J60" s="113"/>
      <c r="K60" s="113"/>
      <c r="L60" s="113"/>
      <c r="M60" s="56"/>
      <c r="N60" s="49"/>
      <c r="O60" s="47"/>
      <c r="P60" s="27"/>
    </row>
    <row r="61" spans="1:24" ht="15" customHeight="1" x14ac:dyDescent="0.25">
      <c r="A61" s="27"/>
      <c r="B61" s="110">
        <v>3</v>
      </c>
      <c r="C61" s="111"/>
      <c r="D61" s="112" t="s">
        <v>38</v>
      </c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47"/>
      <c r="P61" s="27"/>
    </row>
    <row r="62" spans="1:24" x14ac:dyDescent="0.25">
      <c r="A62" s="27"/>
      <c r="B62" s="110"/>
      <c r="C62" s="111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47"/>
      <c r="P62" s="27"/>
    </row>
    <row r="63" spans="1:24" x14ac:dyDescent="0.25">
      <c r="A63" s="27"/>
      <c r="B63" s="48"/>
      <c r="C63" s="49"/>
      <c r="D63" s="49"/>
      <c r="E63" s="49"/>
      <c r="F63" s="49"/>
      <c r="G63" s="49"/>
      <c r="H63" s="49"/>
      <c r="I63" s="113" t="s">
        <v>36</v>
      </c>
      <c r="J63" s="113"/>
      <c r="K63" s="113"/>
      <c r="L63" s="113"/>
      <c r="M63" s="56"/>
      <c r="N63" s="49"/>
      <c r="O63" s="47"/>
      <c r="P63" s="27"/>
    </row>
    <row r="64" spans="1:24" x14ac:dyDescent="0.25">
      <c r="A64" s="27"/>
      <c r="B64" s="110">
        <v>4</v>
      </c>
      <c r="C64" s="111"/>
      <c r="D64" s="114" t="s">
        <v>39</v>
      </c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47"/>
      <c r="P64" s="27"/>
    </row>
    <row r="65" spans="1:16" x14ac:dyDescent="0.25">
      <c r="A65" s="27"/>
      <c r="B65" s="110"/>
      <c r="C65" s="111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47"/>
      <c r="P65" s="27"/>
    </row>
    <row r="66" spans="1:16" x14ac:dyDescent="0.25">
      <c r="A66" s="27"/>
      <c r="B66" s="110"/>
      <c r="C66" s="111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47"/>
      <c r="P66" s="27"/>
    </row>
    <row r="67" spans="1:16" x14ac:dyDescent="0.25">
      <c r="A67" s="27"/>
      <c r="B67" s="48"/>
      <c r="C67" s="49"/>
      <c r="D67" s="49"/>
      <c r="E67" s="49"/>
      <c r="F67" s="49"/>
      <c r="G67" s="49"/>
      <c r="H67" s="49"/>
      <c r="I67" s="50" t="s">
        <v>7</v>
      </c>
      <c r="J67" s="56"/>
      <c r="K67" s="49"/>
      <c r="L67" s="50" t="s">
        <v>8</v>
      </c>
      <c r="M67" s="56"/>
      <c r="N67" s="49"/>
      <c r="O67" s="47"/>
      <c r="P67" s="27"/>
    </row>
    <row r="68" spans="1:16" x14ac:dyDescent="0.25">
      <c r="A68" s="27"/>
      <c r="B68" s="48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7"/>
      <c r="P68" s="27"/>
    </row>
    <row r="69" spans="1:16" x14ac:dyDescent="0.25">
      <c r="A69" s="27"/>
      <c r="B69" s="48"/>
      <c r="C69" s="105" t="s">
        <v>40</v>
      </c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47"/>
      <c r="P69" s="27"/>
    </row>
    <row r="70" spans="1:16" x14ac:dyDescent="0.25">
      <c r="A70" s="27"/>
      <c r="B70" s="48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47"/>
      <c r="P70" s="27"/>
    </row>
    <row r="71" spans="1:16" x14ac:dyDescent="0.25">
      <c r="A71" s="27"/>
      <c r="B71" s="48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47"/>
      <c r="P71" s="27"/>
    </row>
    <row r="72" spans="1:16" ht="30.75" customHeight="1" x14ac:dyDescent="0.25">
      <c r="A72" s="27"/>
      <c r="B72" s="48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47"/>
      <c r="P72" s="27"/>
    </row>
    <row r="73" spans="1:16" ht="15.75" thickBot="1" x14ac:dyDescent="0.3">
      <c r="A73" s="27"/>
      <c r="B73" s="51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3"/>
      <c r="P73" s="27"/>
    </row>
    <row r="74" spans="1:16" x14ac:dyDescent="0.25">
      <c r="A74" s="27"/>
      <c r="B74" s="57"/>
      <c r="C74" s="41"/>
      <c r="D74" s="41"/>
      <c r="E74" s="41"/>
      <c r="F74" s="41"/>
      <c r="G74" s="41"/>
      <c r="H74" s="41"/>
      <c r="I74" s="42"/>
      <c r="J74" s="42"/>
      <c r="K74" s="41"/>
      <c r="L74" s="41"/>
      <c r="M74" s="41"/>
      <c r="N74" s="41"/>
      <c r="O74" s="58"/>
      <c r="P74" s="27"/>
    </row>
    <row r="75" spans="1:16" ht="15.75" thickBot="1" x14ac:dyDescent="0.3">
      <c r="A75" s="27"/>
      <c r="B75" s="59"/>
      <c r="C75" s="43"/>
      <c r="D75" s="43"/>
      <c r="E75" s="43"/>
      <c r="F75" s="43"/>
      <c r="G75" s="43"/>
      <c r="H75" s="43"/>
      <c r="I75" s="44"/>
      <c r="J75" s="44"/>
      <c r="K75" s="43"/>
      <c r="L75" s="43"/>
      <c r="M75" s="43"/>
      <c r="N75" s="43"/>
      <c r="O75" s="60"/>
      <c r="P75" s="27"/>
    </row>
    <row r="76" spans="1:16" x14ac:dyDescent="0.25">
      <c r="A76" s="27"/>
      <c r="B76" s="122" t="s">
        <v>34</v>
      </c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4"/>
      <c r="P76" s="27"/>
    </row>
    <row r="77" spans="1:16" x14ac:dyDescent="0.25">
      <c r="A77" s="27"/>
      <c r="B77" s="125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7"/>
      <c r="P77" s="27"/>
    </row>
    <row r="78" spans="1:16" x14ac:dyDescent="0.25">
      <c r="A78" s="27"/>
      <c r="B78" s="136"/>
      <c r="C78" s="128"/>
      <c r="D78" s="128"/>
      <c r="E78" s="128"/>
      <c r="F78" s="128"/>
      <c r="G78" s="36"/>
      <c r="H78" s="36"/>
      <c r="I78" s="45"/>
      <c r="J78" s="45"/>
      <c r="K78" s="128"/>
      <c r="L78" s="128"/>
      <c r="M78" s="128"/>
      <c r="N78" s="128"/>
      <c r="O78" s="129"/>
      <c r="P78" s="27"/>
    </row>
    <row r="79" spans="1:16" ht="15.75" thickBot="1" x14ac:dyDescent="0.3">
      <c r="A79" s="27"/>
      <c r="B79" s="135" t="s">
        <v>11</v>
      </c>
      <c r="C79" s="130"/>
      <c r="D79" s="130"/>
      <c r="E79" s="130"/>
      <c r="F79" s="130"/>
      <c r="G79" s="37"/>
      <c r="H79" s="37"/>
      <c r="I79" s="38"/>
      <c r="J79" s="38"/>
      <c r="K79" s="130" t="s">
        <v>12</v>
      </c>
      <c r="L79" s="130"/>
      <c r="M79" s="130"/>
      <c r="N79" s="130"/>
      <c r="O79" s="131"/>
      <c r="P79" s="27"/>
    </row>
    <row r="80" spans="1:16" x14ac:dyDescent="0.25">
      <c r="A80" s="27"/>
      <c r="B80" s="27"/>
      <c r="C80" s="27"/>
      <c r="D80" s="27"/>
      <c r="E80" s="27"/>
      <c r="F80" s="27"/>
      <c r="G80" s="27"/>
      <c r="H80" s="27"/>
      <c r="I80" s="40"/>
      <c r="J80" s="40"/>
      <c r="K80" s="27"/>
      <c r="L80" s="27"/>
      <c r="M80" s="27"/>
      <c r="N80" s="27"/>
      <c r="O80" s="27"/>
      <c r="P80" s="27"/>
    </row>
  </sheetData>
  <sheetProtection algorithmName="SHA-512" hashValue="dFX+0p2tTugb5frMU19DsedgImm1z2wgzKvQqFrWcZyUpSPoMDF2ul7hygqOp8KqUlSQ4cV9oL2/Gv+IfrIWXA==" saltValue="yIat0RfE20Cj7iYaotUWEg==" spinCount="100000" sheet="1" selectLockedCells="1"/>
  <mergeCells count="124">
    <mergeCell ref="K30:L30"/>
    <mergeCell ref="C29:D29"/>
    <mergeCell ref="E27:F27"/>
    <mergeCell ref="E28:F28"/>
    <mergeCell ref="E29:F29"/>
    <mergeCell ref="C25:N25"/>
    <mergeCell ref="G17:J17"/>
    <mergeCell ref="G18:J18"/>
    <mergeCell ref="G19:J19"/>
    <mergeCell ref="G20:J20"/>
    <mergeCell ref="K22:N22"/>
    <mergeCell ref="K23:N23"/>
    <mergeCell ref="C26:F26"/>
    <mergeCell ref="C27:D27"/>
    <mergeCell ref="C28:D28"/>
    <mergeCell ref="G21:J21"/>
    <mergeCell ref="G22:J22"/>
    <mergeCell ref="G23:J23"/>
    <mergeCell ref="G24:J24"/>
    <mergeCell ref="C17:F17"/>
    <mergeCell ref="K27:L27"/>
    <mergeCell ref="K20:N20"/>
    <mergeCell ref="K21:N21"/>
    <mergeCell ref="B13:B15"/>
    <mergeCell ref="O13:O15"/>
    <mergeCell ref="K17:N17"/>
    <mergeCell ref="D14:N14"/>
    <mergeCell ref="B1:O1"/>
    <mergeCell ref="B2:O2"/>
    <mergeCell ref="B3:O3"/>
    <mergeCell ref="B4:O4"/>
    <mergeCell ref="B6:O6"/>
    <mergeCell ref="B7:O7"/>
    <mergeCell ref="B8:D8"/>
    <mergeCell ref="B10:D10"/>
    <mergeCell ref="H10:I10"/>
    <mergeCell ref="H5:I5"/>
    <mergeCell ref="K5:L5"/>
    <mergeCell ref="J10:K10"/>
    <mergeCell ref="E10:F10"/>
    <mergeCell ref="E8:F8"/>
    <mergeCell ref="H8:I8"/>
    <mergeCell ref="J8:K8"/>
    <mergeCell ref="B48:O48"/>
    <mergeCell ref="C50:E50"/>
    <mergeCell ref="G50:N50"/>
    <mergeCell ref="C49:N49"/>
    <mergeCell ref="B12:I12"/>
    <mergeCell ref="J12:K12"/>
    <mergeCell ref="C34:D34"/>
    <mergeCell ref="E34:F34"/>
    <mergeCell ref="C31:F31"/>
    <mergeCell ref="C32:D33"/>
    <mergeCell ref="E32:F33"/>
    <mergeCell ref="H33:N33"/>
    <mergeCell ref="M27:N27"/>
    <mergeCell ref="H26:N26"/>
    <mergeCell ref="I27:J27"/>
    <mergeCell ref="L8:O12"/>
    <mergeCell ref="C18:F18"/>
    <mergeCell ref="C19:F19"/>
    <mergeCell ref="C20:F20"/>
    <mergeCell ref="C21:F21"/>
    <mergeCell ref="C22:F22"/>
    <mergeCell ref="C23:F23"/>
    <mergeCell ref="K18:N18"/>
    <mergeCell ref="K19:N19"/>
    <mergeCell ref="B76:O76"/>
    <mergeCell ref="B77:O77"/>
    <mergeCell ref="K78:O78"/>
    <mergeCell ref="K79:O79"/>
    <mergeCell ref="D55:N56"/>
    <mergeCell ref="B55:C56"/>
    <mergeCell ref="I57:L57"/>
    <mergeCell ref="B58:C59"/>
    <mergeCell ref="D58:N59"/>
    <mergeCell ref="I60:L60"/>
    <mergeCell ref="B79:F79"/>
    <mergeCell ref="B78:F78"/>
    <mergeCell ref="X17:Y17"/>
    <mergeCell ref="Z17:AA17"/>
    <mergeCell ref="X16:AA16"/>
    <mergeCell ref="W35:Y35"/>
    <mergeCell ref="C69:N72"/>
    <mergeCell ref="G16:J16"/>
    <mergeCell ref="C16:F16"/>
    <mergeCell ref="K16:N16"/>
    <mergeCell ref="S25:T25"/>
    <mergeCell ref="B61:C62"/>
    <mergeCell ref="D61:N62"/>
    <mergeCell ref="I63:L63"/>
    <mergeCell ref="B64:C66"/>
    <mergeCell ref="D64:N66"/>
    <mergeCell ref="F52:N52"/>
    <mergeCell ref="C52:E52"/>
    <mergeCell ref="B54:O54"/>
    <mergeCell ref="C51:E51"/>
    <mergeCell ref="F51:N51"/>
    <mergeCell ref="I28:J28"/>
    <mergeCell ref="I29:J29"/>
    <mergeCell ref="I30:J30"/>
    <mergeCell ref="K28:L28"/>
    <mergeCell ref="K29:L29"/>
    <mergeCell ref="E45:N45"/>
    <mergeCell ref="C46:N46"/>
    <mergeCell ref="B36:O36"/>
    <mergeCell ref="B37:O37"/>
    <mergeCell ref="H31:N31"/>
    <mergeCell ref="H32:N32"/>
    <mergeCell ref="G40:H40"/>
    <mergeCell ref="G41:H41"/>
    <mergeCell ref="G42:H42"/>
    <mergeCell ref="G43:H43"/>
    <mergeCell ref="C39:D39"/>
    <mergeCell ref="E39:F39"/>
    <mergeCell ref="G39:I39"/>
    <mergeCell ref="J40:K40"/>
    <mergeCell ref="J41:K41"/>
    <mergeCell ref="J39:L39"/>
    <mergeCell ref="M39:N39"/>
    <mergeCell ref="J42:K42"/>
    <mergeCell ref="J43:K43"/>
    <mergeCell ref="C44:N44"/>
    <mergeCell ref="H34:J34"/>
  </mergeCells>
  <pageMargins left="0.7" right="0.7" top="0.75" bottom="0.75" header="0.3" footer="0.3"/>
  <pageSetup paperSize="9" scale="66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zgłoszenia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Piotrek</dc:creator>
  <cp:lastModifiedBy>Piotr Miszczak</cp:lastModifiedBy>
  <cp:lastPrinted>2021-10-29T08:21:07Z</cp:lastPrinted>
  <dcterms:created xsi:type="dcterms:W3CDTF">2021-06-06T17:13:39Z</dcterms:created>
  <dcterms:modified xsi:type="dcterms:W3CDTF">2021-10-29T09:42:56Z</dcterms:modified>
</cp:coreProperties>
</file>